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espacho\FIDEFOMI\2020\12.- Diciembre\Reportes solicitados 1220\"/>
    </mc:Choice>
  </mc:AlternateContent>
  <bookViews>
    <workbookView xWindow="0" yWindow="0" windowWidth="25200" windowHeight="11880"/>
  </bookViews>
  <sheets>
    <sheet name="Estado Actividades" sheetId="1" r:id="rId1"/>
  </sheets>
  <definedNames>
    <definedName name="_xlnm.Print_Area" localSheetId="0">'Estado Actividades'!$A$1:$Z$50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1" i="1" l="1"/>
  <c r="AA31" i="1"/>
  <c r="V31" i="1"/>
  <c r="T31" i="1"/>
  <c r="D31" i="1"/>
  <c r="B31" i="1"/>
  <c r="D30" i="1"/>
  <c r="B30" i="1"/>
  <c r="B29" i="1" s="1"/>
  <c r="AB29" i="1"/>
  <c r="AA29" i="1"/>
  <c r="V29" i="1"/>
  <c r="T29" i="1"/>
  <c r="D29" i="1"/>
  <c r="D26" i="1"/>
  <c r="B26" i="1"/>
  <c r="B25" i="1" s="1"/>
  <c r="AB25" i="1"/>
  <c r="AB34" i="1" s="1"/>
  <c r="AA25" i="1"/>
  <c r="AA34" i="1" s="1"/>
  <c r="V25" i="1"/>
  <c r="V34" i="1" s="1"/>
  <c r="T25" i="1"/>
  <c r="T34" i="1" s="1"/>
  <c r="D25" i="1"/>
  <c r="AA22" i="1"/>
  <c r="AB19" i="1"/>
  <c r="AA19" i="1"/>
  <c r="V19" i="1"/>
  <c r="T19" i="1"/>
  <c r="D19" i="1"/>
  <c r="B19" i="1"/>
  <c r="D18" i="1"/>
  <c r="B18" i="1"/>
  <c r="AB16" i="1"/>
  <c r="AB22" i="1" s="1"/>
  <c r="AA16" i="1"/>
  <c r="V16" i="1"/>
  <c r="T16" i="1"/>
  <c r="D16" i="1"/>
  <c r="B16" i="1"/>
  <c r="U34" i="1" l="1"/>
  <c r="AB36" i="1"/>
  <c r="D34" i="1"/>
  <c r="U29" i="1"/>
  <c r="AA36" i="1"/>
  <c r="V22" i="1"/>
  <c r="W20" i="1" s="1"/>
  <c r="B22" i="1"/>
  <c r="D22" i="1"/>
  <c r="E22" i="1" s="1"/>
  <c r="C19" i="1"/>
  <c r="T22" i="1"/>
  <c r="U17" i="1" s="1"/>
  <c r="C31" i="1"/>
  <c r="W32" i="1"/>
  <c r="W28" i="1"/>
  <c r="W17" i="1"/>
  <c r="C25" i="1"/>
  <c r="B34" i="1"/>
  <c r="C34" i="1" s="1"/>
  <c r="E28" i="1"/>
  <c r="E32" i="1"/>
  <c r="W34" i="1"/>
  <c r="E31" i="1"/>
  <c r="B36" i="1"/>
  <c r="C36" i="1" s="1"/>
  <c r="U26" i="1"/>
  <c r="U27" i="1"/>
  <c r="U28" i="1"/>
  <c r="U30" i="1"/>
  <c r="C32" i="1"/>
  <c r="C17" i="1"/>
  <c r="U18" i="1"/>
  <c r="C22" i="1"/>
  <c r="U22" i="1"/>
  <c r="U36" i="1" s="1"/>
  <c r="C26" i="1"/>
  <c r="C30" i="1"/>
  <c r="U20" i="1"/>
  <c r="C27" i="1"/>
  <c r="C28" i="1"/>
  <c r="U32" i="1"/>
  <c r="U31" i="1" s="1"/>
  <c r="T36" i="1"/>
  <c r="E16" i="1" l="1"/>
  <c r="E25" i="1"/>
  <c r="E26" i="1"/>
  <c r="E20" i="1"/>
  <c r="E27" i="1"/>
  <c r="W27" i="1"/>
  <c r="W22" i="1"/>
  <c r="W36" i="1" s="1"/>
  <c r="C16" i="1"/>
  <c r="C20" i="1"/>
  <c r="C29" i="1"/>
  <c r="C18" i="1"/>
  <c r="E18" i="1"/>
  <c r="E17" i="1"/>
  <c r="V36" i="1"/>
  <c r="W30" i="1"/>
  <c r="E30" i="1"/>
  <c r="W16" i="1"/>
  <c r="E34" i="1"/>
  <c r="E29" i="1"/>
  <c r="W29" i="1"/>
  <c r="W25" i="1"/>
  <c r="W19" i="1"/>
  <c r="W31" i="1"/>
  <c r="E19" i="1"/>
  <c r="D36" i="1"/>
  <c r="E36" i="1" s="1"/>
  <c r="W26" i="1"/>
  <c r="U25" i="1"/>
  <c r="U19" i="1"/>
  <c r="U16" i="1"/>
</calcChain>
</file>

<file path=xl/sharedStrings.xml><?xml version="1.0" encoding="utf-8"?>
<sst xmlns="http://schemas.openxmlformats.org/spreadsheetml/2006/main" count="45" uniqueCount="39">
  <si>
    <t>FIDEICOMISO PARA EL DESARROLLO FORESTAL DEL ESTADO DE MICHOACAN</t>
  </si>
  <si>
    <t>Estado de Actividades</t>
  </si>
  <si>
    <t>Del 1 de Enero al 31 de Diciembre del  2020 y 2019</t>
  </si>
  <si>
    <t>CAPTURA</t>
  </si>
  <si>
    <t>(Cifras en pesos)</t>
  </si>
  <si>
    <t>Diciembre 2019</t>
  </si>
  <si>
    <t>Diciembre 2020</t>
  </si>
  <si>
    <t xml:space="preserve"> </t>
  </si>
  <si>
    <t>Diciemmbre 2019</t>
  </si>
  <si>
    <t>agosto</t>
  </si>
  <si>
    <t>Importe Mensual</t>
  </si>
  <si>
    <t>%</t>
  </si>
  <si>
    <t>Importe Acumulado</t>
  </si>
  <si>
    <t>INGRESOS Y OTROS BENEFICIOS</t>
  </si>
  <si>
    <t>Ingresos de Gestión</t>
  </si>
  <si>
    <t>Ingresos por Venta de bienes y Servicios</t>
  </si>
  <si>
    <t>Ingresos por Comisiones</t>
  </si>
  <si>
    <t>Otros Ingresos y Beneficios</t>
  </si>
  <si>
    <t>Ingresos Financieros</t>
  </si>
  <si>
    <t>Total  Ingresos y Otros Beneficios</t>
  </si>
  <si>
    <t>GASTOS Y OTRAS PERDIDAS</t>
  </si>
  <si>
    <t>Gastos de Funcionamiento</t>
  </si>
  <si>
    <t xml:space="preserve">   Servicios Personales</t>
  </si>
  <si>
    <t xml:space="preserve">   Materiales y Suministros</t>
  </si>
  <si>
    <t xml:space="preserve">   Servicios Generales</t>
  </si>
  <si>
    <t>Transferencias, Asignaciones, Subsidios y Otras Ayudas</t>
  </si>
  <si>
    <t>Transferencias a Entidades Paraestatales</t>
  </si>
  <si>
    <t>Otros Gastos y Perdidas Extraordinarias</t>
  </si>
  <si>
    <t>Estimaciones, Depreciaciones, Amortizaciones</t>
  </si>
  <si>
    <t>Total de Gastos y Otras Pérdidas</t>
  </si>
  <si>
    <t>Resultado del Ejercicio Ahorro/Desahorro</t>
  </si>
  <si>
    <t xml:space="preserve">                         Elaboró:</t>
  </si>
  <si>
    <t xml:space="preserve">                              Autorizó:</t>
  </si>
  <si>
    <t>__________________________________</t>
  </si>
  <si>
    <t xml:space="preserve">C.P. María Guadalupe Arévalo Lobato       </t>
  </si>
  <si>
    <t xml:space="preserve">                                Dr. Alejandro Ochoa Figueroa</t>
  </si>
  <si>
    <t xml:space="preserve">               Ced Prof  1007413</t>
  </si>
  <si>
    <t>Secretario Técnico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</si>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</sst>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i/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6" fillId="0" borderId="0" xfId="0" applyFont="1" applyAlignment="1"/>
    <xf numFmtId="0" fontId="8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" fontId="1" fillId="0" borderId="0" xfId="0" applyNumberFormat="1" applyFont="1"/>
    <xf numFmtId="0" fontId="6" fillId="0" borderId="0" xfId="0" applyFont="1" applyAlignment="1">
      <alignment vertical="center"/>
    </xf>
    <xf numFmtId="43" fontId="11" fillId="0" borderId="0" xfId="1" applyFont="1"/>
    <xf numFmtId="0" fontId="6" fillId="0" borderId="0" xfId="0" quotePrefix="1" applyNumberFormat="1" applyFont="1" applyAlignment="1">
      <alignment horizontal="center" vertical="top" wrapText="1"/>
    </xf>
    <xf numFmtId="10" fontId="6" fillId="0" borderId="0" xfId="0" quotePrefix="1" applyNumberFormat="1" applyFont="1" applyAlignment="1">
      <alignment horizontal="center" vertical="center"/>
    </xf>
    <xf numFmtId="10" fontId="6" fillId="0" borderId="0" xfId="0" quotePrefix="1" applyNumberFormat="1" applyFont="1" applyAlignment="1">
      <alignment horizontal="center"/>
    </xf>
    <xf numFmtId="0" fontId="6" fillId="0" borderId="9" xfId="0" quotePrefix="1" applyNumberFormat="1" applyFont="1" applyBorder="1" applyAlignment="1">
      <alignment horizontal="center"/>
    </xf>
    <xf numFmtId="0" fontId="12" fillId="0" borderId="0" xfId="0" applyFont="1"/>
    <xf numFmtId="10" fontId="12" fillId="0" borderId="0" xfId="0" applyNumberFormat="1" applyFont="1"/>
    <xf numFmtId="164" fontId="6" fillId="0" borderId="0" xfId="1" applyNumberFormat="1" applyFont="1" applyAlignment="1">
      <alignment horizontal="left"/>
    </xf>
    <xf numFmtId="164" fontId="11" fillId="0" borderId="0" xfId="1" applyNumberFormat="1" applyFont="1"/>
    <xf numFmtId="10" fontId="11" fillId="0" borderId="0" xfId="1" applyNumberFormat="1" applyFont="1"/>
    <xf numFmtId="0" fontId="6" fillId="0" borderId="0" xfId="0" applyFont="1" applyAlignment="1">
      <alignment vertical="top"/>
    </xf>
    <xf numFmtId="0" fontId="11" fillId="0" borderId="0" xfId="0" applyFont="1"/>
    <xf numFmtId="3" fontId="6" fillId="0" borderId="0" xfId="1" applyNumberFormat="1" applyFont="1" applyFill="1"/>
    <xf numFmtId="10" fontId="6" fillId="0" borderId="0" xfId="1" applyNumberFormat="1" applyFont="1" applyFill="1"/>
    <xf numFmtId="10" fontId="11" fillId="0" borderId="0" xfId="1" applyNumberFormat="1" applyFont="1" applyFill="1" applyAlignment="1">
      <alignment horizontal="left"/>
    </xf>
    <xf numFmtId="0" fontId="6" fillId="0" borderId="0" xfId="0" applyFont="1" applyAlignment="1">
      <alignment horizontal="left"/>
    </xf>
    <xf numFmtId="3" fontId="11" fillId="0" borderId="0" xfId="1" applyNumberFormat="1" applyFont="1" applyFill="1"/>
    <xf numFmtId="10" fontId="11" fillId="0" borderId="0" xfId="1" applyNumberFormat="1" applyFont="1" applyFill="1"/>
    <xf numFmtId="0" fontId="6" fillId="0" borderId="0" xfId="0" applyFont="1"/>
    <xf numFmtId="0" fontId="11" fillId="0" borderId="0" xfId="0" applyFont="1" applyAlignment="1"/>
    <xf numFmtId="0" fontId="13" fillId="0" borderId="0" xfId="0" applyFont="1"/>
    <xf numFmtId="3" fontId="6" fillId="0" borderId="0" xfId="1" applyNumberFormat="1" applyFont="1" applyFill="1" applyAlignment="1">
      <alignment horizontal="right"/>
    </xf>
    <xf numFmtId="10" fontId="6" fillId="0" borderId="0" xfId="1" applyNumberFormat="1" applyFont="1" applyFill="1" applyAlignment="1">
      <alignment horizontal="right"/>
    </xf>
    <xf numFmtId="0" fontId="14" fillId="0" borderId="0" xfId="0" applyFont="1" applyAlignment="1">
      <alignment horizontal="left"/>
    </xf>
    <xf numFmtId="0" fontId="11" fillId="0" borderId="0" xfId="0" applyFont="1" applyFill="1"/>
    <xf numFmtId="164" fontId="11" fillId="0" borderId="0" xfId="1" applyNumberFormat="1" applyFont="1" applyFill="1"/>
    <xf numFmtId="43" fontId="1" fillId="0" borderId="0" xfId="1" applyFont="1"/>
    <xf numFmtId="3" fontId="1" fillId="0" borderId="0" xfId="0" applyNumberFormat="1" applyFont="1"/>
    <xf numFmtId="164" fontId="6" fillId="0" borderId="0" xfId="1" applyNumberFormat="1" applyFont="1" applyFill="1"/>
    <xf numFmtId="164" fontId="11" fillId="0" borderId="0" xfId="1" applyNumberFormat="1" applyFont="1" applyFill="1" applyAlignment="1">
      <alignment horizontal="left"/>
    </xf>
    <xf numFmtId="3" fontId="6" fillId="0" borderId="0" xfId="1" applyNumberFormat="1" applyFont="1"/>
    <xf numFmtId="3" fontId="11" fillId="0" borderId="0" xfId="1" applyNumberFormat="1" applyFont="1"/>
    <xf numFmtId="3" fontId="6" fillId="0" borderId="10" xfId="1" applyNumberFormat="1" applyFont="1" applyBorder="1" applyAlignment="1">
      <alignment horizontal="right"/>
    </xf>
    <xf numFmtId="10" fontId="6" fillId="0" borderId="10" xfId="1" applyNumberFormat="1" applyFont="1" applyFill="1" applyBorder="1"/>
    <xf numFmtId="10" fontId="6" fillId="0" borderId="10" xfId="1" applyNumberFormat="1" applyFont="1" applyBorder="1" applyAlignment="1">
      <alignment horizontal="right"/>
    </xf>
    <xf numFmtId="0" fontId="14" fillId="0" borderId="0" xfId="0" applyFont="1"/>
    <xf numFmtId="0" fontId="0" fillId="0" borderId="0" xfId="0" applyFont="1"/>
    <xf numFmtId="0" fontId="0" fillId="0" borderId="0" xfId="0" applyFont="1" applyBorder="1"/>
    <xf numFmtId="0" fontId="5" fillId="0" borderId="0" xfId="0" applyFont="1" applyBorder="1" applyAlignment="1"/>
    <xf numFmtId="0" fontId="5" fillId="0" borderId="11" xfId="0" applyFont="1" applyBorder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43" fontId="15" fillId="0" borderId="0" xfId="2" applyFont="1" applyFill="1"/>
    <xf numFmtId="0" fontId="5" fillId="0" borderId="0" xfId="0" applyFont="1"/>
    <xf numFmtId="0" fontId="16" fillId="0" borderId="0" xfId="0" applyFont="1" applyAlignment="1">
      <alignment horizontal="left" vertical="top" wrapText="1"/>
    </xf>
    <xf numFmtId="49" fontId="6" fillId="0" borderId="7" xfId="1" applyNumberFormat="1" applyFont="1" applyBorder="1" applyAlignment="1">
      <alignment horizontal="center"/>
    </xf>
    <xf numFmtId="49" fontId="6" fillId="0" borderId="8" xfId="1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49" fontId="6" fillId="0" borderId="0" xfId="1" applyNumberFormat="1" applyFont="1" applyAlignment="1">
      <alignment horizontal="center"/>
    </xf>
  </cellXfs>
  <cellStyles count="3">
    <cellStyle name="Millares" xfId="1" builtinId="3"/>
    <cellStyle name="Millares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32385</xdr:colOff>
      <xdr:row>0</xdr:row>
      <xdr:rowOff>0</xdr:rowOff>
    </xdr:from>
    <xdr:ext cx="184731" cy="264560"/>
    <xdr:sp macro="" textlink="">
      <xdr:nvSpPr>
        <xdr:cNvPr id="2" name="88 CuadroTexto"/>
        <xdr:cNvSpPr txBox="1"/>
      </xdr:nvSpPr>
      <xdr:spPr>
        <a:xfrm>
          <a:off x="302323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362902</xdr:colOff>
      <xdr:row>57</xdr:row>
      <xdr:rowOff>0</xdr:rowOff>
    </xdr:from>
    <xdr:ext cx="184731" cy="264560"/>
    <xdr:sp macro="" textlink="">
      <xdr:nvSpPr>
        <xdr:cNvPr id="3" name="31 CuadroTexto"/>
        <xdr:cNvSpPr txBox="1"/>
      </xdr:nvSpPr>
      <xdr:spPr>
        <a:xfrm>
          <a:off x="4468177" y="1060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/>
        </a:p>
      </xdr:txBody>
    </xdr:sp>
    <xdr:clientData/>
  </xdr:oneCellAnchor>
  <xdr:twoCellAnchor>
    <xdr:from>
      <xdr:col>21</xdr:col>
      <xdr:colOff>209550</xdr:colOff>
      <xdr:row>1</xdr:row>
      <xdr:rowOff>0</xdr:rowOff>
    </xdr:from>
    <xdr:to>
      <xdr:col>22</xdr:col>
      <xdr:colOff>400050</xdr:colOff>
      <xdr:row>5</xdr:row>
      <xdr:rowOff>47625</xdr:rowOff>
    </xdr:to>
    <xdr:pic>
      <xdr:nvPicPr>
        <xdr:cNvPr id="4" name="Picture 3" descr="Logo%20COFOM%20Vertical[2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8477250" y="161925"/>
          <a:ext cx="10191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2</xdr:col>
      <xdr:colOff>495300</xdr:colOff>
      <xdr:row>5</xdr:row>
      <xdr:rowOff>47625</xdr:rowOff>
    </xdr:to>
    <xdr:pic>
      <xdr:nvPicPr>
        <xdr:cNvPr id="5" name="5 Imagen" descr="C:\Users\JJIMENEZ\Desktop\LogoSiFinancia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61925"/>
          <a:ext cx="14192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30D8F"/>
    <pageSetUpPr fitToPage="1"/>
  </sheetPr>
  <dimension ref="A1:AF82"/>
  <sheetViews>
    <sheetView showGridLines="0" tabSelected="1" zoomScale="80" zoomScaleNormal="80" workbookViewId="0">
      <selection activeCell="AA7" sqref="AA7"/>
    </sheetView>
  </sheetViews>
  <sheetFormatPr baseColWidth="10" defaultRowHeight="12" x14ac:dyDescent="0.2"/>
  <cols>
    <col min="1" max="1" width="2.5703125" style="1" customWidth="1"/>
    <col min="2" max="2" width="11.42578125" style="1"/>
    <col min="3" max="3" width="9.7109375" style="2" customWidth="1"/>
    <col min="4" max="4" width="11.42578125" style="1"/>
    <col min="5" max="5" width="9.7109375" style="1" customWidth="1"/>
    <col min="6" max="6" width="2.7109375" style="1" customWidth="1"/>
    <col min="7" max="8" width="3" style="1" customWidth="1"/>
    <col min="9" max="9" width="1.85546875" style="1" customWidth="1"/>
    <col min="10" max="10" width="6.140625" style="1" customWidth="1"/>
    <col min="11" max="11" width="6" style="1" customWidth="1"/>
    <col min="12" max="12" width="5" style="1" customWidth="1"/>
    <col min="13" max="13" width="2.7109375" style="1" customWidth="1"/>
    <col min="14" max="14" width="6.140625" style="1" customWidth="1"/>
    <col min="15" max="15" width="4.85546875" style="1" customWidth="1"/>
    <col min="16" max="16" width="6.140625" style="1" customWidth="1"/>
    <col min="17" max="17" width="2.85546875" style="1" customWidth="1"/>
    <col min="18" max="18" width="2.7109375" style="1" customWidth="1"/>
    <col min="19" max="19" width="4" style="1" customWidth="1"/>
    <col min="20" max="20" width="12.42578125" style="1" customWidth="1"/>
    <col min="21" max="21" width="9.5703125" style="1" customWidth="1"/>
    <col min="22" max="22" width="12.42578125" style="1" customWidth="1"/>
    <col min="23" max="23" width="9.140625" style="1" customWidth="1"/>
    <col min="24" max="24" width="2.5703125" style="1" customWidth="1"/>
    <col min="25" max="25" width="4.85546875" style="1" customWidth="1"/>
    <col min="26" max="26" width="3.85546875" style="1" customWidth="1"/>
    <col min="27" max="27" width="15.7109375" style="1" customWidth="1"/>
    <col min="28" max="28" width="12.85546875" style="1" customWidth="1"/>
    <col min="29" max="29" width="11.85546875" style="1" customWidth="1"/>
    <col min="30" max="30" width="17.28515625" style="1" customWidth="1"/>
    <col min="31" max="16384" width="11.42578125" style="1"/>
  </cols>
  <sheetData>
    <row r="1" spans="1:28" ht="12.75" customHeight="1" x14ac:dyDescent="0.25"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1:28" ht="12.75" customHeight="1" x14ac:dyDescent="0.25"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 s="60"/>
      <c r="AB2" s="61"/>
    </row>
    <row r="3" spans="1:28" ht="12.75" customHeight="1" x14ac:dyDescent="0.25"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 s="62"/>
      <c r="AB3" s="63"/>
    </row>
    <row r="4" spans="1:28" ht="18.75" customHeight="1" x14ac:dyDescent="0.2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3"/>
      <c r="AA4" s="62"/>
      <c r="AB4" s="63"/>
    </row>
    <row r="5" spans="1:28" ht="12.75" customHeight="1" x14ac:dyDescent="0.25"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 s="62"/>
      <c r="AB5" s="63"/>
    </row>
    <row r="6" spans="1:28" ht="15.6" customHeight="1" x14ac:dyDescent="0.25"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 s="64"/>
      <c r="AB6" s="65"/>
    </row>
    <row r="7" spans="1:28" ht="12.75" customHeight="1" x14ac:dyDescent="0.25"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ht="14.25" customHeight="1" x14ac:dyDescent="0.25">
      <c r="B8" s="67" t="s">
        <v>1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4"/>
      <c r="Y8" s="4"/>
      <c r="Z8" s="4"/>
      <c r="AA8" s="4"/>
      <c r="AB8" s="4"/>
    </row>
    <row r="9" spans="1:28" ht="15.75" customHeight="1" x14ac:dyDescent="0.25">
      <c r="B9" s="68" t="s">
        <v>2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5"/>
      <c r="Y9" s="5"/>
      <c r="Z9" s="5"/>
      <c r="AA9" s="67" t="s">
        <v>3</v>
      </c>
      <c r="AB9" s="67"/>
    </row>
    <row r="10" spans="1:28" ht="13.5" customHeight="1" x14ac:dyDescent="0.2">
      <c r="B10" s="69" t="s">
        <v>4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"/>
      <c r="Y10" s="6"/>
      <c r="Z10" s="6"/>
      <c r="AA10" s="6"/>
      <c r="AB10" s="6"/>
    </row>
    <row r="11" spans="1:28" x14ac:dyDescent="0.2">
      <c r="G11" s="7"/>
      <c r="H11" s="7"/>
      <c r="I11" s="7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9"/>
      <c r="X11" s="9"/>
      <c r="Y11" s="9"/>
      <c r="Z11" s="9"/>
      <c r="AA11" s="10"/>
    </row>
    <row r="12" spans="1:28" ht="12.75" x14ac:dyDescent="0.2">
      <c r="B12" s="71" t="s">
        <v>5</v>
      </c>
      <c r="C12" s="71"/>
      <c r="D12" s="71" t="s">
        <v>6</v>
      </c>
      <c r="E12" s="71"/>
      <c r="G12" s="11" t="s">
        <v>7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71" t="s">
        <v>8</v>
      </c>
      <c r="U12" s="71"/>
      <c r="V12" s="71" t="s">
        <v>6</v>
      </c>
      <c r="W12" s="71"/>
      <c r="X12" s="12"/>
      <c r="Y12" s="12"/>
      <c r="Z12" s="12"/>
      <c r="AA12" s="57" t="s">
        <v>9</v>
      </c>
      <c r="AB12" s="58"/>
    </row>
    <row r="13" spans="1:28" ht="25.5" x14ac:dyDescent="0.2">
      <c r="B13" s="13" t="s">
        <v>10</v>
      </c>
      <c r="C13" s="14" t="s">
        <v>11</v>
      </c>
      <c r="D13" s="13" t="s">
        <v>10</v>
      </c>
      <c r="E13" s="14" t="s">
        <v>11</v>
      </c>
      <c r="F13" s="15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3" t="s">
        <v>12</v>
      </c>
      <c r="U13" s="14" t="s">
        <v>11</v>
      </c>
      <c r="V13" s="13" t="s">
        <v>12</v>
      </c>
      <c r="W13" s="14" t="s">
        <v>11</v>
      </c>
      <c r="X13" s="15"/>
      <c r="Y13" s="15"/>
      <c r="Z13" s="15"/>
      <c r="AA13" s="16">
        <v>2016</v>
      </c>
      <c r="AB13" s="16">
        <v>2017</v>
      </c>
    </row>
    <row r="14" spans="1:28" ht="12.75" x14ac:dyDescent="0.2">
      <c r="B14" s="17"/>
      <c r="C14" s="18"/>
      <c r="D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9"/>
      <c r="X14" s="19"/>
      <c r="Y14" s="19"/>
      <c r="Z14" s="19"/>
      <c r="AA14" s="17"/>
      <c r="AB14" s="17"/>
    </row>
    <row r="15" spans="1:28" ht="20.25" customHeight="1" x14ac:dyDescent="0.2">
      <c r="B15" s="20"/>
      <c r="C15" s="21"/>
      <c r="D15" s="20"/>
      <c r="G15" s="22" t="s">
        <v>13</v>
      </c>
      <c r="H15" s="22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0"/>
      <c r="U15" s="20"/>
      <c r="V15" s="20"/>
      <c r="W15" s="20"/>
      <c r="X15" s="20"/>
      <c r="Y15" s="20"/>
      <c r="Z15" s="20"/>
      <c r="AA15" s="17"/>
      <c r="AB15" s="20"/>
    </row>
    <row r="16" spans="1:28" ht="12.75" x14ac:dyDescent="0.2">
      <c r="B16" s="24">
        <f>+B17</f>
        <v>12855</v>
      </c>
      <c r="C16" s="25">
        <f>+B16/B$22</f>
        <v>0.27394195115714104</v>
      </c>
      <c r="D16" s="24">
        <f>SUM(D17:D17)</f>
        <v>6284</v>
      </c>
      <c r="E16" s="25">
        <f>+D16/D$22</f>
        <v>0.22788757932910245</v>
      </c>
      <c r="F16" s="26"/>
      <c r="G16" s="27" t="s">
        <v>14</v>
      </c>
      <c r="H16" s="27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4">
        <f>+T17</f>
        <v>261535</v>
      </c>
      <c r="U16" s="25">
        <f>+T16/T$22</f>
        <v>0.4342206409002688</v>
      </c>
      <c r="V16" s="24">
        <f>+V17</f>
        <v>88739</v>
      </c>
      <c r="W16" s="25">
        <f>+V16/V$22</f>
        <v>0.22392665902908507</v>
      </c>
      <c r="X16" s="26"/>
      <c r="Y16" s="26"/>
      <c r="Z16" s="26"/>
      <c r="AA16" s="24">
        <f>+AA17</f>
        <v>347474</v>
      </c>
      <c r="AB16" s="24">
        <f>+AB17</f>
        <v>311910</v>
      </c>
    </row>
    <row r="17" spans="2:32" ht="15" x14ac:dyDescent="0.25">
      <c r="B17" s="28">
        <v>12855</v>
      </c>
      <c r="C17" s="29">
        <f>+B17/B$22</f>
        <v>0.27394195115714104</v>
      </c>
      <c r="D17" s="28">
        <v>6284</v>
      </c>
      <c r="E17" s="29">
        <f>+D17/D$22</f>
        <v>0.22788757932910245</v>
      </c>
      <c r="F17" s="25"/>
      <c r="G17" s="30"/>
      <c r="H17" s="23" t="s">
        <v>15</v>
      </c>
      <c r="I17" s="30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8">
        <v>261535</v>
      </c>
      <c r="U17" s="29">
        <f>+T17/T$22</f>
        <v>0.4342206409002688</v>
      </c>
      <c r="V17" s="28">
        <v>88739</v>
      </c>
      <c r="W17" s="29">
        <f>+V17/V$22</f>
        <v>0.22392665902908507</v>
      </c>
      <c r="X17" s="25"/>
      <c r="Y17" s="25"/>
      <c r="Z17" s="25"/>
      <c r="AA17" s="28">
        <v>347474</v>
      </c>
      <c r="AB17" s="28">
        <v>311910</v>
      </c>
      <c r="AD17"/>
    </row>
    <row r="18" spans="2:32" ht="15" x14ac:dyDescent="0.25">
      <c r="B18" s="28">
        <f>+T18-AA18</f>
        <v>0</v>
      </c>
      <c r="C18" s="29">
        <f>+B18/B$22</f>
        <v>0</v>
      </c>
      <c r="D18" s="28">
        <f>+V18-AB18</f>
        <v>0</v>
      </c>
      <c r="E18" s="29">
        <f>+D18/D$22</f>
        <v>0</v>
      </c>
      <c r="F18" s="25"/>
      <c r="G18" s="30"/>
      <c r="H18" s="23" t="s">
        <v>16</v>
      </c>
      <c r="I18" s="30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8">
        <v>0</v>
      </c>
      <c r="U18" s="29">
        <f>+T18/T$22</f>
        <v>0</v>
      </c>
      <c r="V18" s="28">
        <v>0</v>
      </c>
      <c r="W18" s="29"/>
      <c r="X18" s="25"/>
      <c r="Y18" s="25"/>
      <c r="Z18" s="25"/>
      <c r="AA18" s="28"/>
      <c r="AB18" s="28"/>
      <c r="AD18"/>
    </row>
    <row r="19" spans="2:32" ht="15" customHeight="1" x14ac:dyDescent="0.2">
      <c r="B19" s="24">
        <f>+B20</f>
        <v>34071</v>
      </c>
      <c r="C19" s="25">
        <f>+B19/B$22</f>
        <v>0.72605804884285896</v>
      </c>
      <c r="D19" s="24">
        <f>SUM(D20:D20)</f>
        <v>21291</v>
      </c>
      <c r="E19" s="25">
        <f>+D19/D$22</f>
        <v>0.77211242067089758</v>
      </c>
      <c r="F19" s="29"/>
      <c r="G19" s="30" t="s">
        <v>17</v>
      </c>
      <c r="H19" s="30"/>
      <c r="I19" s="31"/>
      <c r="J19" s="31"/>
      <c r="K19" s="23"/>
      <c r="L19" s="23"/>
      <c r="M19" s="23"/>
      <c r="N19" s="23"/>
      <c r="O19" s="23"/>
      <c r="P19" s="23"/>
      <c r="Q19" s="23"/>
      <c r="R19" s="23"/>
      <c r="S19" s="32"/>
      <c r="T19" s="24">
        <f>+T20</f>
        <v>340774</v>
      </c>
      <c r="U19" s="25">
        <f>+T19/T$22</f>
        <v>0.5657793590997312</v>
      </c>
      <c r="V19" s="24">
        <f>+V20</f>
        <v>307547</v>
      </c>
      <c r="W19" s="25">
        <f>+V19/V$22</f>
        <v>0.77607334097091496</v>
      </c>
      <c r="X19" s="29"/>
      <c r="Y19" s="29"/>
      <c r="Z19" s="29"/>
      <c r="AA19" s="24">
        <f>+AA20</f>
        <v>17610</v>
      </c>
      <c r="AB19" s="24">
        <f>+AB20</f>
        <v>56878</v>
      </c>
    </row>
    <row r="20" spans="2:32" ht="15" customHeight="1" x14ac:dyDescent="0.2">
      <c r="B20" s="28">
        <v>34071</v>
      </c>
      <c r="C20" s="29">
        <f>+B20/B$22</f>
        <v>0.72605804884285896</v>
      </c>
      <c r="D20" s="28">
        <v>21291</v>
      </c>
      <c r="E20" s="29">
        <f>+D20/D$22</f>
        <v>0.77211242067089758</v>
      </c>
      <c r="F20" s="29"/>
      <c r="G20" s="30"/>
      <c r="H20" s="23" t="s">
        <v>18</v>
      </c>
      <c r="I20" s="31"/>
      <c r="J20" s="31"/>
      <c r="K20" s="23"/>
      <c r="L20" s="23"/>
      <c r="M20" s="23"/>
      <c r="N20" s="23"/>
      <c r="O20" s="23"/>
      <c r="P20" s="23"/>
      <c r="Q20" s="23"/>
      <c r="R20" s="23"/>
      <c r="S20" s="32"/>
      <c r="T20" s="28">
        <v>340774</v>
      </c>
      <c r="U20" s="29">
        <f>+T20/T$22</f>
        <v>0.5657793590997312</v>
      </c>
      <c r="V20" s="28">
        <v>307547</v>
      </c>
      <c r="W20" s="29">
        <f>+V20/V$22</f>
        <v>0.77607334097091496</v>
      </c>
      <c r="X20" s="29"/>
      <c r="Y20" s="29"/>
      <c r="Z20" s="29"/>
      <c r="AA20" s="28">
        <v>17610</v>
      </c>
      <c r="AB20" s="28">
        <v>56878</v>
      </c>
    </row>
    <row r="21" spans="2:32" ht="15" customHeight="1" x14ac:dyDescent="0.2">
      <c r="B21" s="28"/>
      <c r="C21" s="29"/>
      <c r="D21" s="28"/>
      <c r="E21" s="29"/>
      <c r="F21" s="29"/>
      <c r="G21" s="23"/>
      <c r="H21" s="23"/>
      <c r="I21" s="31"/>
      <c r="J21" s="31"/>
      <c r="K21" s="23"/>
      <c r="L21" s="23"/>
      <c r="M21" s="23"/>
      <c r="N21" s="23"/>
      <c r="O21" s="23"/>
      <c r="P21" s="23"/>
      <c r="Q21" s="23"/>
      <c r="R21" s="23"/>
      <c r="S21" s="23"/>
      <c r="T21" s="28"/>
      <c r="U21" s="29"/>
      <c r="V21" s="28"/>
      <c r="W21" s="29"/>
      <c r="X21" s="29"/>
      <c r="Y21" s="29"/>
      <c r="Z21" s="29"/>
      <c r="AA21" s="28"/>
      <c r="AB21" s="28"/>
    </row>
    <row r="22" spans="2:32" ht="15" x14ac:dyDescent="0.25">
      <c r="B22" s="33">
        <f>+B18+B19+B16</f>
        <v>46926</v>
      </c>
      <c r="C22" s="25">
        <f>+B22/B$22</f>
        <v>1</v>
      </c>
      <c r="D22" s="33">
        <f>+D16+D19</f>
        <v>27575</v>
      </c>
      <c r="E22" s="25">
        <f>+D22/D$22</f>
        <v>1</v>
      </c>
      <c r="F22" s="34"/>
      <c r="G22" s="35" t="s">
        <v>19</v>
      </c>
      <c r="H22" s="35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36"/>
      <c r="T22" s="33">
        <f>+T19+T16+T18</f>
        <v>602309</v>
      </c>
      <c r="U22" s="25">
        <f>+T22/T$22</f>
        <v>1</v>
      </c>
      <c r="V22" s="33">
        <f>+V19+V16</f>
        <v>396286</v>
      </c>
      <c r="W22" s="25">
        <f>+V22/V$22</f>
        <v>1</v>
      </c>
      <c r="X22" s="34"/>
      <c r="Y22" s="34"/>
      <c r="Z22" s="34"/>
      <c r="AA22" s="33">
        <f>+AA19+AA16+AA18</f>
        <v>365084</v>
      </c>
      <c r="AB22" s="33">
        <f>+AB19+AB16</f>
        <v>368788</v>
      </c>
    </row>
    <row r="23" spans="2:32" ht="12.75" x14ac:dyDescent="0.2">
      <c r="B23" s="28"/>
      <c r="C23" s="29"/>
      <c r="D23" s="28"/>
      <c r="E23" s="29"/>
      <c r="F23" s="29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36"/>
      <c r="T23" s="28"/>
      <c r="U23" s="29"/>
      <c r="V23" s="28"/>
      <c r="W23" s="29"/>
      <c r="X23" s="29"/>
      <c r="Y23" s="29"/>
      <c r="Z23" s="29"/>
      <c r="AA23" s="28"/>
      <c r="AB23" s="28"/>
    </row>
    <row r="24" spans="2:32" ht="20.25" customHeight="1" x14ac:dyDescent="0.2">
      <c r="B24" s="28"/>
      <c r="C24" s="29"/>
      <c r="D24" s="28"/>
      <c r="E24" s="29"/>
      <c r="F24" s="29"/>
      <c r="G24" s="22" t="s">
        <v>20</v>
      </c>
      <c r="H24" s="22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8"/>
      <c r="U24" s="29"/>
      <c r="V24" s="28"/>
      <c r="W24" s="29"/>
      <c r="X24" s="29"/>
      <c r="Y24" s="29"/>
      <c r="Z24" s="29"/>
      <c r="AA24" s="28"/>
      <c r="AB24" s="28"/>
    </row>
    <row r="25" spans="2:32" ht="12.75" x14ac:dyDescent="0.2">
      <c r="B25" s="24">
        <f>SUM(B26:B28)</f>
        <v>11250</v>
      </c>
      <c r="C25" s="25">
        <f t="shared" ref="C25:C32" si="0">+B25/B$22</f>
        <v>0.23973916378979671</v>
      </c>
      <c r="D25" s="24">
        <f>SUM(D26:D28)</f>
        <v>11250</v>
      </c>
      <c r="E25" s="25">
        <f t="shared" ref="E25:E32" si="1">+D25/D$22</f>
        <v>0.40797824116047143</v>
      </c>
      <c r="F25" s="25"/>
      <c r="G25" s="27" t="s">
        <v>21</v>
      </c>
      <c r="H25" s="27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4">
        <f>SUM(T26:T28)</f>
        <v>269847</v>
      </c>
      <c r="U25" s="25">
        <f t="shared" ref="U25:U30" si="2">+T25/T$22</f>
        <v>0.44802086636593508</v>
      </c>
      <c r="V25" s="24">
        <f>SUM(V26:V28)</f>
        <v>261213</v>
      </c>
      <c r="W25" s="25">
        <f t="shared" ref="W25:W32" si="3">+V25/V$22</f>
        <v>0.659152733127085</v>
      </c>
      <c r="X25" s="25"/>
      <c r="Y25" s="25"/>
      <c r="Z25" s="25"/>
      <c r="AA25" s="24">
        <f>SUM(AA26:AA28)</f>
        <v>255321</v>
      </c>
      <c r="AB25" s="24">
        <f>SUM(AB26:AB28)</f>
        <v>307738</v>
      </c>
    </row>
    <row r="26" spans="2:32" ht="15" customHeight="1" x14ac:dyDescent="0.2">
      <c r="B26" s="28">
        <f>+T26-AA26</f>
        <v>0</v>
      </c>
      <c r="C26" s="29">
        <f t="shared" si="0"/>
        <v>0</v>
      </c>
      <c r="D26" s="28">
        <f>+V26-AB26</f>
        <v>0</v>
      </c>
      <c r="E26" s="29">
        <f t="shared" si="1"/>
        <v>0</v>
      </c>
      <c r="F26" s="29"/>
      <c r="G26" s="31" t="s">
        <v>22</v>
      </c>
      <c r="H26" s="31"/>
      <c r="I26" s="31"/>
      <c r="J26" s="31"/>
      <c r="K26" s="23"/>
      <c r="L26" s="23"/>
      <c r="M26" s="23"/>
      <c r="N26" s="23"/>
      <c r="O26" s="23"/>
      <c r="P26" s="23"/>
      <c r="Q26" s="23"/>
      <c r="R26" s="23"/>
      <c r="S26" s="32"/>
      <c r="T26" s="37">
        <v>0</v>
      </c>
      <c r="U26" s="29">
        <f t="shared" si="2"/>
        <v>0</v>
      </c>
      <c r="V26" s="37">
        <v>0</v>
      </c>
      <c r="W26" s="29">
        <f t="shared" si="3"/>
        <v>0</v>
      </c>
      <c r="X26" s="29"/>
      <c r="Y26" s="29"/>
      <c r="Z26" s="29"/>
      <c r="AA26" s="37">
        <v>0</v>
      </c>
      <c r="AB26" s="37">
        <v>0</v>
      </c>
      <c r="AE26" s="38"/>
    </row>
    <row r="27" spans="2:32" ht="15" customHeight="1" x14ac:dyDescent="0.2">
      <c r="B27" s="28">
        <v>0</v>
      </c>
      <c r="C27" s="29">
        <f t="shared" si="0"/>
        <v>0</v>
      </c>
      <c r="D27" s="28">
        <v>0</v>
      </c>
      <c r="E27" s="29">
        <f t="shared" si="1"/>
        <v>0</v>
      </c>
      <c r="F27" s="29"/>
      <c r="G27" s="31" t="s">
        <v>23</v>
      </c>
      <c r="H27" s="31"/>
      <c r="I27" s="31"/>
      <c r="J27" s="31"/>
      <c r="K27" s="23"/>
      <c r="L27" s="23"/>
      <c r="M27" s="23"/>
      <c r="N27" s="23"/>
      <c r="O27" s="23"/>
      <c r="P27" s="23"/>
      <c r="Q27" s="23"/>
      <c r="R27" s="23"/>
      <c r="S27" s="32"/>
      <c r="T27" s="37">
        <v>0</v>
      </c>
      <c r="U27" s="29">
        <f t="shared" si="2"/>
        <v>0</v>
      </c>
      <c r="V27" s="37">
        <v>0</v>
      </c>
      <c r="W27" s="29">
        <f t="shared" si="3"/>
        <v>0</v>
      </c>
      <c r="X27" s="29"/>
      <c r="Y27" s="29"/>
      <c r="Z27" s="29"/>
      <c r="AA27" s="37">
        <v>0</v>
      </c>
      <c r="AB27" s="37">
        <v>1477</v>
      </c>
      <c r="AF27" s="39"/>
    </row>
    <row r="28" spans="2:32" ht="15" customHeight="1" x14ac:dyDescent="0.2">
      <c r="B28" s="28">
        <v>11250</v>
      </c>
      <c r="C28" s="29">
        <f t="shared" si="0"/>
        <v>0.23973916378979671</v>
      </c>
      <c r="D28" s="28">
        <v>11250</v>
      </c>
      <c r="E28" s="29">
        <f>+D28/D$22</f>
        <v>0.40797824116047143</v>
      </c>
      <c r="F28" s="29"/>
      <c r="G28" s="31" t="s">
        <v>24</v>
      </c>
      <c r="H28" s="31"/>
      <c r="I28" s="31"/>
      <c r="J28" s="31"/>
      <c r="K28" s="23"/>
      <c r="L28" s="23"/>
      <c r="M28" s="23"/>
      <c r="N28" s="23"/>
      <c r="O28" s="23"/>
      <c r="P28" s="23"/>
      <c r="Q28" s="23"/>
      <c r="R28" s="23"/>
      <c r="S28" s="32"/>
      <c r="T28" s="28">
        <v>269847</v>
      </c>
      <c r="U28" s="29">
        <f t="shared" si="2"/>
        <v>0.44802086636593508</v>
      </c>
      <c r="V28" s="28">
        <v>261213</v>
      </c>
      <c r="W28" s="29">
        <f t="shared" si="3"/>
        <v>0.659152733127085</v>
      </c>
      <c r="X28" s="29"/>
      <c r="Y28" s="29"/>
      <c r="Z28" s="29"/>
      <c r="AA28" s="28">
        <v>255321</v>
      </c>
      <c r="AB28" s="28">
        <v>306261</v>
      </c>
      <c r="AF28" s="39"/>
    </row>
    <row r="29" spans="2:32" ht="12.75" x14ac:dyDescent="0.2">
      <c r="B29" s="24">
        <f>+B30</f>
        <v>0</v>
      </c>
      <c r="C29" s="25">
        <f t="shared" si="0"/>
        <v>0</v>
      </c>
      <c r="D29" s="24">
        <f>+V29-AA29</f>
        <v>0</v>
      </c>
      <c r="E29" s="25">
        <f t="shared" si="1"/>
        <v>0</v>
      </c>
      <c r="F29" s="29"/>
      <c r="G29" s="27" t="s">
        <v>25</v>
      </c>
      <c r="H29" s="31"/>
      <c r="I29" s="31"/>
      <c r="J29" s="31"/>
      <c r="K29" s="31"/>
      <c r="L29" s="23"/>
      <c r="M29" s="23"/>
      <c r="N29" s="23"/>
      <c r="O29" s="23"/>
      <c r="P29" s="23"/>
      <c r="Q29" s="23"/>
      <c r="R29" s="23"/>
      <c r="S29" s="23"/>
      <c r="T29" s="24">
        <f>+T30</f>
        <v>0</v>
      </c>
      <c r="U29" s="25">
        <f t="shared" si="2"/>
        <v>0</v>
      </c>
      <c r="V29" s="24">
        <f>+V30</f>
        <v>0</v>
      </c>
      <c r="W29" s="25">
        <f t="shared" si="3"/>
        <v>0</v>
      </c>
      <c r="X29" s="29"/>
      <c r="Y29" s="29"/>
      <c r="Z29" s="29"/>
      <c r="AA29" s="24">
        <f>+AA30</f>
        <v>0</v>
      </c>
      <c r="AB29" s="24">
        <f>+AB30</f>
        <v>0</v>
      </c>
    </row>
    <row r="30" spans="2:32" ht="12.75" x14ac:dyDescent="0.2">
      <c r="B30" s="28">
        <f>+T30-AA30</f>
        <v>0</v>
      </c>
      <c r="C30" s="29">
        <f t="shared" si="0"/>
        <v>0</v>
      </c>
      <c r="D30" s="28">
        <f>+V30-AB30</f>
        <v>0</v>
      </c>
      <c r="E30" s="29">
        <f t="shared" si="1"/>
        <v>0</v>
      </c>
      <c r="F30" s="29"/>
      <c r="G30" s="27"/>
      <c r="H30" s="31" t="s">
        <v>26</v>
      </c>
      <c r="I30" s="31"/>
      <c r="J30" s="31"/>
      <c r="K30" s="31"/>
      <c r="L30" s="23"/>
      <c r="M30" s="23"/>
      <c r="N30" s="23"/>
      <c r="O30" s="23"/>
      <c r="P30" s="23"/>
      <c r="Q30" s="23"/>
      <c r="R30" s="23"/>
      <c r="S30" s="23"/>
      <c r="T30" s="37">
        <v>0</v>
      </c>
      <c r="U30" s="29">
        <f t="shared" si="2"/>
        <v>0</v>
      </c>
      <c r="V30" s="37">
        <v>0</v>
      </c>
      <c r="W30" s="29">
        <f t="shared" si="3"/>
        <v>0</v>
      </c>
      <c r="X30" s="29"/>
      <c r="Y30" s="29"/>
      <c r="Z30" s="29"/>
      <c r="AA30" s="37">
        <v>0</v>
      </c>
      <c r="AB30" s="37">
        <v>0</v>
      </c>
    </row>
    <row r="31" spans="2:32" ht="12.75" x14ac:dyDescent="0.2">
      <c r="B31" s="24">
        <f>B32</f>
        <v>0</v>
      </c>
      <c r="C31" s="25">
        <f t="shared" si="0"/>
        <v>0</v>
      </c>
      <c r="D31" s="24">
        <f>D32</f>
        <v>0</v>
      </c>
      <c r="E31" s="25">
        <f t="shared" si="1"/>
        <v>0</v>
      </c>
      <c r="F31" s="29"/>
      <c r="G31" s="27" t="s">
        <v>27</v>
      </c>
      <c r="H31" s="31"/>
      <c r="I31" s="31"/>
      <c r="J31" s="31"/>
      <c r="K31" s="31"/>
      <c r="L31" s="23"/>
      <c r="M31" s="23"/>
      <c r="N31" s="23"/>
      <c r="O31" s="23"/>
      <c r="P31" s="23"/>
      <c r="Q31" s="23"/>
      <c r="R31" s="23"/>
      <c r="S31" s="23"/>
      <c r="T31" s="40">
        <f>+T32</f>
        <v>0</v>
      </c>
      <c r="U31" s="25">
        <f>+U32</f>
        <v>0</v>
      </c>
      <c r="V31" s="40">
        <f>+V32</f>
        <v>0</v>
      </c>
      <c r="W31" s="25">
        <f t="shared" si="3"/>
        <v>0</v>
      </c>
      <c r="X31" s="29"/>
      <c r="Y31" s="29"/>
      <c r="Z31" s="29"/>
      <c r="AA31" s="40">
        <f>+AA32</f>
        <v>0</v>
      </c>
      <c r="AB31" s="40">
        <f>+AB32</f>
        <v>2226</v>
      </c>
    </row>
    <row r="32" spans="2:32" ht="12.75" x14ac:dyDescent="0.2">
      <c r="B32" s="28"/>
      <c r="C32" s="29">
        <f t="shared" si="0"/>
        <v>0</v>
      </c>
      <c r="D32" s="28">
        <v>0</v>
      </c>
      <c r="E32" s="29">
        <f t="shared" si="1"/>
        <v>0</v>
      </c>
      <c r="F32" s="29"/>
      <c r="G32" s="27"/>
      <c r="H32" s="31" t="s">
        <v>28</v>
      </c>
      <c r="I32" s="31"/>
      <c r="J32" s="31"/>
      <c r="K32" s="31"/>
      <c r="L32" s="23"/>
      <c r="M32" s="23"/>
      <c r="N32" s="23"/>
      <c r="O32" s="23"/>
      <c r="P32" s="23"/>
      <c r="Q32" s="23"/>
      <c r="R32" s="23"/>
      <c r="S32" s="23"/>
      <c r="T32" s="37">
        <v>0</v>
      </c>
      <c r="U32" s="29">
        <f>+T32/T$22</f>
        <v>0</v>
      </c>
      <c r="V32" s="37">
        <v>0</v>
      </c>
      <c r="W32" s="29">
        <f t="shared" si="3"/>
        <v>0</v>
      </c>
      <c r="X32" s="29"/>
      <c r="Y32" s="29"/>
      <c r="Z32" s="29"/>
      <c r="AA32" s="37">
        <v>0</v>
      </c>
      <c r="AB32" s="41">
        <v>2226</v>
      </c>
    </row>
    <row r="33" spans="1:32" ht="12.75" x14ac:dyDescent="0.2">
      <c r="B33" s="28"/>
      <c r="C33" s="29"/>
      <c r="D33" s="37"/>
      <c r="E33" s="29"/>
      <c r="F33" s="29"/>
      <c r="G33" s="27"/>
      <c r="H33" s="31"/>
      <c r="I33" s="31"/>
      <c r="J33" s="31"/>
      <c r="K33" s="31"/>
      <c r="L33" s="23"/>
      <c r="M33" s="23"/>
      <c r="N33" s="23"/>
      <c r="O33" s="23"/>
      <c r="P33" s="23"/>
      <c r="Q33" s="23"/>
      <c r="R33" s="23"/>
      <c r="S33" s="23"/>
      <c r="T33" s="28"/>
      <c r="U33" s="29"/>
      <c r="V33" s="28"/>
      <c r="W33" s="29"/>
      <c r="X33" s="29"/>
      <c r="Y33" s="29"/>
      <c r="Z33" s="29"/>
      <c r="AA33" s="28"/>
      <c r="AB33" s="28"/>
    </row>
    <row r="34" spans="1:32" ht="15" x14ac:dyDescent="0.25">
      <c r="B34" s="42">
        <f>+B25+B29+B31</f>
        <v>11250</v>
      </c>
      <c r="C34" s="25">
        <f>+B34/B$22</f>
        <v>0.23973916378979671</v>
      </c>
      <c r="D34" s="42">
        <f>+D25+D29+D31</f>
        <v>11250</v>
      </c>
      <c r="E34" s="25">
        <f>+D34/D$22</f>
        <v>0.40797824116047143</v>
      </c>
      <c r="F34" s="25"/>
      <c r="G34" s="35" t="s">
        <v>29</v>
      </c>
      <c r="H34" s="35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42">
        <f>+T25+T29+T31</f>
        <v>269847</v>
      </c>
      <c r="U34" s="25">
        <f>+T34/T$22</f>
        <v>0.44802086636593508</v>
      </c>
      <c r="V34" s="42">
        <f>+V25+V29+V31</f>
        <v>261213</v>
      </c>
      <c r="W34" s="25">
        <f>+V34/V$22</f>
        <v>0.659152733127085</v>
      </c>
      <c r="X34" s="25"/>
      <c r="Y34" s="25"/>
      <c r="Z34" s="25"/>
      <c r="AA34" s="42">
        <f>+AA25+AA29+AA31</f>
        <v>255321</v>
      </c>
      <c r="AB34" s="42">
        <f>+AB25+AB29+AB31</f>
        <v>309964</v>
      </c>
    </row>
    <row r="35" spans="1:32" ht="12.75" x14ac:dyDescent="0.2">
      <c r="B35" s="43"/>
      <c r="C35" s="43"/>
      <c r="D35" s="43"/>
      <c r="E35" s="43"/>
      <c r="F35" s="21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43"/>
      <c r="U35" s="43"/>
      <c r="V35" s="43"/>
      <c r="W35" s="43"/>
      <c r="X35" s="21"/>
      <c r="Y35" s="21"/>
      <c r="Z35" s="21"/>
      <c r="AA35" s="43"/>
      <c r="AB35" s="43"/>
    </row>
    <row r="36" spans="1:32" ht="15.75" thickBot="1" x14ac:dyDescent="0.3">
      <c r="B36" s="44">
        <f>+B22-B34</f>
        <v>35676</v>
      </c>
      <c r="C36" s="45">
        <f>+B36/B$22</f>
        <v>0.76026083621020335</v>
      </c>
      <c r="D36" s="44">
        <f>+D22-D34</f>
        <v>16325</v>
      </c>
      <c r="E36" s="45">
        <f>+D36/D$22</f>
        <v>0.59202175883952857</v>
      </c>
      <c r="F36" s="25"/>
      <c r="G36" s="35" t="s">
        <v>30</v>
      </c>
      <c r="H36" s="35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44">
        <f>+T22-T34</f>
        <v>332462</v>
      </c>
      <c r="U36" s="46">
        <f>+U22-U34</f>
        <v>0.55197913363406492</v>
      </c>
      <c r="V36" s="44">
        <f>+V22-V34</f>
        <v>135073</v>
      </c>
      <c r="W36" s="46">
        <f>+W22-W34</f>
        <v>0.340847266872915</v>
      </c>
      <c r="X36" s="25"/>
      <c r="Y36" s="25"/>
      <c r="Z36" s="25"/>
      <c r="AA36" s="44">
        <f>+AA22-AA34</f>
        <v>109763</v>
      </c>
      <c r="AB36" s="44">
        <f>+AB22-AB34</f>
        <v>58824</v>
      </c>
      <c r="AF36" s="39"/>
    </row>
    <row r="37" spans="1:32" ht="12.75" customHeight="1" thickTop="1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:32" ht="12.75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:32" ht="12.75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:32" ht="19.5" customHeight="1" x14ac:dyDescent="0.25">
      <c r="A40"/>
      <c r="B40" s="47" t="s">
        <v>31</v>
      </c>
      <c r="C40" s="47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7" t="s">
        <v>32</v>
      </c>
      <c r="Q40" s="48"/>
      <c r="R40" s="47"/>
      <c r="S40" s="48"/>
      <c r="U40" s="48"/>
      <c r="V40" s="48"/>
      <c r="W40" s="48"/>
      <c r="X40" s="48"/>
      <c r="Y40"/>
      <c r="Z40"/>
      <c r="AA40"/>
      <c r="AB40"/>
      <c r="AC40"/>
      <c r="AD40"/>
    </row>
    <row r="41" spans="1:32" ht="12.75" customHeight="1" x14ac:dyDescent="0.25">
      <c r="A41"/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7"/>
      <c r="S41" s="48"/>
      <c r="T41" s="47"/>
      <c r="U41" s="48"/>
      <c r="V41" s="48"/>
      <c r="W41" s="48"/>
      <c r="X41" s="48"/>
      <c r="Y41"/>
      <c r="Z41"/>
      <c r="AA41"/>
      <c r="AB41"/>
      <c r="AC41"/>
      <c r="AD41"/>
    </row>
    <row r="42" spans="1:32" ht="12.75" customHeight="1" x14ac:dyDescent="0.25">
      <c r="A42"/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7"/>
      <c r="S42" s="48"/>
      <c r="T42" s="47"/>
      <c r="U42" s="48"/>
      <c r="V42" s="48"/>
      <c r="W42" s="48"/>
      <c r="X42" s="48"/>
      <c r="Y42"/>
      <c r="Z42"/>
      <c r="AA42"/>
      <c r="AB42"/>
      <c r="AC42"/>
      <c r="AD42"/>
    </row>
    <row r="43" spans="1:32" ht="12.75" customHeight="1" x14ac:dyDescent="0.25">
      <c r="A43"/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7"/>
      <c r="S43" s="48"/>
      <c r="T43" s="47"/>
      <c r="U43" s="48"/>
      <c r="V43" s="48"/>
      <c r="W43" s="48"/>
      <c r="X43" s="48"/>
      <c r="Y43"/>
      <c r="Z43"/>
      <c r="AA43"/>
      <c r="AB43"/>
      <c r="AC43"/>
      <c r="AD43"/>
    </row>
    <row r="44" spans="1:32" ht="12.75" customHeight="1" x14ac:dyDescent="0.25">
      <c r="A44"/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7"/>
      <c r="S44" s="48"/>
      <c r="T44" s="47"/>
      <c r="U44" s="48"/>
      <c r="V44" s="48"/>
      <c r="W44" s="48"/>
      <c r="X44" s="48"/>
      <c r="Y44"/>
      <c r="Z44"/>
      <c r="AA44"/>
      <c r="AB44"/>
      <c r="AC44"/>
      <c r="AD44"/>
    </row>
    <row r="45" spans="1:32" ht="12.75" customHeight="1" x14ac:dyDescent="0.25">
      <c r="A45"/>
      <c r="B45" s="47" t="s">
        <v>33</v>
      </c>
      <c r="C45" s="48"/>
      <c r="D45" s="48"/>
      <c r="E45" s="48"/>
      <c r="F45" s="49"/>
      <c r="G45" s="49"/>
      <c r="H45" s="49"/>
      <c r="I45" s="49"/>
      <c r="J45" s="49"/>
      <c r="K45" s="49"/>
      <c r="L45" s="48"/>
      <c r="M45" s="48"/>
      <c r="N45" s="48"/>
      <c r="O45" s="48"/>
      <c r="P45" s="48"/>
      <c r="Q45" s="48"/>
      <c r="R45" s="47"/>
      <c r="S45" s="48"/>
      <c r="T45" s="47"/>
      <c r="U45" s="48"/>
      <c r="V45" s="48"/>
      <c r="W45" s="48"/>
      <c r="X45" s="49"/>
      <c r="Y45"/>
      <c r="Z45"/>
      <c r="AA45"/>
      <c r="AB45"/>
      <c r="AC45"/>
      <c r="AD45"/>
    </row>
    <row r="46" spans="1:32" ht="18.75" customHeight="1" x14ac:dyDescent="0.25">
      <c r="A46"/>
      <c r="B46" s="59" t="s">
        <v>34</v>
      </c>
      <c r="C46" s="59"/>
      <c r="D46" s="59"/>
      <c r="E46" s="59"/>
      <c r="F46" s="49"/>
      <c r="G46" s="49"/>
      <c r="H46" s="49"/>
      <c r="I46" s="49"/>
      <c r="K46" s="50"/>
      <c r="M46" s="50"/>
      <c r="N46" s="50"/>
      <c r="O46" s="51" t="s">
        <v>35</v>
      </c>
      <c r="P46" s="51"/>
      <c r="Q46" s="51"/>
      <c r="R46" s="51"/>
      <c r="S46" s="51"/>
      <c r="T46" s="51"/>
      <c r="U46" s="51"/>
      <c r="V46" s="51"/>
      <c r="AB46"/>
      <c r="AC46"/>
      <c r="AD46"/>
    </row>
    <row r="47" spans="1:32" ht="19.5" customHeight="1" x14ac:dyDescent="0.25">
      <c r="A47"/>
      <c r="B47" s="47" t="s">
        <v>36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52"/>
      <c r="O47" s="52"/>
      <c r="P47" s="52"/>
      <c r="Q47" s="52"/>
      <c r="R47" s="52"/>
      <c r="S47" s="52"/>
      <c r="T47" s="52" t="s">
        <v>37</v>
      </c>
      <c r="U47" s="52"/>
      <c r="V47" s="52"/>
      <c r="W47" s="52"/>
      <c r="X47" s="53"/>
      <c r="AB47"/>
      <c r="AC47"/>
      <c r="AD47"/>
    </row>
    <row r="48" spans="1:32" ht="12.75" customHeight="1" x14ac:dyDescent="0.25">
      <c r="A48"/>
      <c r="B48"/>
      <c r="C48"/>
      <c r="D48"/>
      <c r="E48"/>
      <c r="F48"/>
      <c r="G48"/>
      <c r="H48"/>
      <c r="I48"/>
      <c r="J48"/>
      <c r="K48"/>
      <c r="L48" s="54"/>
      <c r="M4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/>
      <c r="Y48"/>
      <c r="Z48"/>
      <c r="AA48"/>
      <c r="AB48"/>
      <c r="AC48"/>
      <c r="AD48"/>
    </row>
    <row r="49" spans="1:30" ht="12.75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 s="55"/>
      <c r="U49"/>
      <c r="V49"/>
      <c r="W49"/>
      <c r="X49"/>
      <c r="Y49"/>
      <c r="Z49"/>
      <c r="AA49"/>
      <c r="AB49"/>
      <c r="AC49"/>
      <c r="AD49"/>
    </row>
    <row r="50" spans="1:30" ht="35.25" customHeight="1" x14ac:dyDescent="0.25">
      <c r="A50"/>
      <c r="B50" s="70" t="s">
        <v>38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56"/>
      <c r="Z50" s="56"/>
      <c r="AA50" s="56"/>
      <c r="AB50" s="56"/>
      <c r="AC50"/>
      <c r="AD50"/>
    </row>
    <row r="51" spans="1:30" ht="12.75" customHeight="1" x14ac:dyDescent="0.25">
      <c r="A51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</row>
    <row r="52" spans="1:30" ht="12.75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pans="1:30" ht="12.75" customHeight="1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1:30" ht="12.75" customHeight="1" x14ac:dyDescent="0.2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pans="1:30" ht="12.75" customHeight="1" x14ac:dyDescent="0.2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pans="1:30" ht="12.75" customHeight="1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pans="1:30" ht="12.75" customHeight="1" x14ac:dyDescent="0.2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pans="1:30" ht="12.75" customHeight="1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pans="1:30" ht="12.75" customHeight="1" x14ac:dyDescent="0.2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</row>
    <row r="60" spans="1:30" ht="12.75" customHeight="1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</row>
    <row r="61" spans="1:30" ht="12.75" customHeight="1" x14ac:dyDescent="0.2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1:30" ht="12.75" customHeight="1" x14ac:dyDescent="0.2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1:30" ht="12.75" customHeight="1" x14ac:dyDescent="0.2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1:30" ht="12.75" customHeight="1" x14ac:dyDescent="0.2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</row>
    <row r="65" spans="2:30" ht="12.7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2:30" ht="12.75" customHeigh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2:30" ht="12.75" customHeigh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</row>
    <row r="68" spans="2:30" ht="12.75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</row>
    <row r="69" spans="2:30" ht="12.75" customHeigh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</row>
    <row r="70" spans="2:30" ht="12.75" customHeigh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</row>
    <row r="71" spans="2:30" ht="12.75" customHeigh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</row>
    <row r="72" spans="2:30" ht="12.75" customHeigh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</row>
    <row r="73" spans="2:30" ht="12.75" customHeigh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</row>
    <row r="74" spans="2:30" ht="12.75" customHeigh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</row>
    <row r="75" spans="2:30" ht="12.75" customHeigh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</row>
    <row r="76" spans="2:30" ht="12.75" customHeigh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</row>
    <row r="77" spans="2:30" ht="12.75" customHeigh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</row>
    <row r="78" spans="2:30" ht="12.75" customHeigh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</row>
    <row r="79" spans="2:30" ht="12.75" customHeigh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</row>
    <row r="80" spans="2:30" ht="12.75" customHeigh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</row>
    <row r="81" spans="2:30" ht="12.75" customHeigh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</row>
    <row r="82" spans="2:30" ht="12.75" customHeigh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</row>
  </sheetData>
  <mergeCells count="15">
    <mergeCell ref="N48:W48"/>
    <mergeCell ref="B50:X50"/>
    <mergeCell ref="B51:L51"/>
    <mergeCell ref="B12:C12"/>
    <mergeCell ref="D12:E12"/>
    <mergeCell ref="T12:U12"/>
    <mergeCell ref="V12:W12"/>
    <mergeCell ref="AA12:AB12"/>
    <mergeCell ref="B46:E46"/>
    <mergeCell ref="AA2:AB6"/>
    <mergeCell ref="A4:X4"/>
    <mergeCell ref="B8:W8"/>
    <mergeCell ref="B9:W9"/>
    <mergeCell ref="AA9:AB9"/>
    <mergeCell ref="B10:W10"/>
  </mergeCells>
  <printOptions horizontalCentered="1"/>
  <pageMargins left="0.31496062992125984" right="0.27559055118110237" top="0.6" bottom="0.15748031496062992" header="0.39370078740157483" footer="0.15748031496062992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Actividades</vt:lpstr>
      <vt:lpstr>'Estado Actividades'!Área_de_impresión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Lupita</cp:lastModifiedBy>
  <cp:lastPrinted>2021-04-18T00:43:27Z</cp:lastPrinted>
  <dcterms:created xsi:type="dcterms:W3CDTF">2021-04-16T19:02:54Z</dcterms:created>
  <dcterms:modified xsi:type="dcterms:W3CDTF">2021-04-18T00:44:14Z</dcterms:modified>
</cp:coreProperties>
</file>